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41" i="1" l="1"/>
  <c r="F29" i="1"/>
  <c r="F24" i="1"/>
  <c r="F32" i="1" s="1"/>
  <c r="F22" i="1"/>
  <c r="F19" i="1"/>
  <c r="F18" i="1"/>
  <c r="F15" i="1"/>
  <c r="F14" i="1"/>
  <c r="F13" i="1"/>
  <c r="F11" i="1"/>
  <c r="F20" i="1" s="1"/>
  <c r="F10" i="1"/>
</calcChain>
</file>

<file path=xl/sharedStrings.xml><?xml version="1.0" encoding="utf-8"?>
<sst xmlns="http://schemas.openxmlformats.org/spreadsheetml/2006/main" count="64" uniqueCount="47">
  <si>
    <t xml:space="preserve"> </t>
  </si>
  <si>
    <t xml:space="preserve">Информация  о денежных средствах израсходованных  ООО УК "Стройактив"   </t>
  </si>
  <si>
    <t>на содержание и текущий ремонт  МЖД по ул. К.Маркса  № 41  2015 года</t>
  </si>
  <si>
    <t xml:space="preserve">К.Маркса </t>
  </si>
  <si>
    <t xml:space="preserve">Содержание </t>
  </si>
  <si>
    <t>январь</t>
  </si>
  <si>
    <t>подметание л/к, влажная протирка перил,п/ящиков,подоконников,уборка территории от случайного мусора,от снега, наледи вручную и мех/способом,посыпка песком.</t>
  </si>
  <si>
    <t>февраль</t>
  </si>
  <si>
    <t>подметание л/к, влажная протирка перил,п/ящиков,подоконников,оконных ограждений,уборка территории от случайного мусора,от снега, вручную,посыпка песком, мытье панелей.</t>
  </si>
  <si>
    <t>март</t>
  </si>
  <si>
    <t>подметание л/к, влажная протирка перил,п/ящиков,подоконников,подметание асфальтированной территории,уборка территории от случайного мусора,подметание отмостки.Прочистка канализации.</t>
  </si>
  <si>
    <t>апрель</t>
  </si>
  <si>
    <t>подметание л/к, влажная протирка перил,п/ящиков,подоконников,подметание асфальтированной территории,уборка территории от случайного мусора,уборка газонов,подметание отмостки.Прочистка канализации.Ревизия ВРУ(акт за март).</t>
  </si>
  <si>
    <t>май</t>
  </si>
  <si>
    <t>подметание л/к, влажная протирка перил,п/ящиков,подоконников,подметание асфальтированной и грунтовой территории,уборка территории от случайного мусора,подметание отмостки,выкашивание газонов,побелка бардюр и деревьев.</t>
  </si>
  <si>
    <t>июнь</t>
  </si>
  <si>
    <t>подметание л/к, влажная протирка перил,п/ящиков,подоконников,подметание асфальтированной и грунтовой территории,уборка территории от случайного мусора,подметание отмостки.Смена эл/ламп.</t>
  </si>
  <si>
    <t>июль</t>
  </si>
  <si>
    <t>подметание л/к, влажная протирка перил,п/ящиков,подоконников,подметание асфальтированной и грунтовой территории,уборка территории от случайного мусора,подметание отмостки,уборка и выкашивание газонов.Прочистка канализации.</t>
  </si>
  <si>
    <t>август</t>
  </si>
  <si>
    <r>
      <t>подметание л/к, влажная протирка перил,п/ящиков,подоконников,подметание асфальтированной и грунтовой территории,уборка территории от случайного мусора,подметание отмостки,мытье панелей.Прочистка канализации.Ревизия эл/щитка,смена эл/ламп.Ревизия ВРУ,смена эл/ламп и установка счётчика-</t>
    </r>
    <r>
      <rPr>
        <b/>
        <sz val="8"/>
        <rFont val="Arial Cyr"/>
        <charset val="204"/>
      </rPr>
      <t>акт за июль.</t>
    </r>
  </si>
  <si>
    <t>сентябрь</t>
  </si>
  <si>
    <t>подметание л/к, влажная протирка перил,п/ящиков,подоконников,подметание асфальтированной и грунтовой территории,уборка территории от случайного мусора,подметание отмостки,погрузка мусора вручную на трактор,побелка бардюр.</t>
  </si>
  <si>
    <t>октябрь</t>
  </si>
  <si>
    <t>подметание л/к, влажная протирка перил,п/ящиков,подоконников,подметание асфальтированной и грунтовой территории,уборка территории от случайного мусора,уборка газонов.</t>
  </si>
  <si>
    <t>ноябрь</t>
  </si>
  <si>
    <t>подметание л/к, влажная протирка перил,п/ящиков,подоконников,подметание асфальтированной территории,уборка территории от случайного мусора,уборка газонов,уборка снега.Ревизия эл/щитков,смена эл/ламп.</t>
  </si>
  <si>
    <t>декабрь</t>
  </si>
  <si>
    <t>подметание л/к, влажная протирка перил,п/ящиков,подоконников,подметание асфальтированной территории,уборка территории от случайного мусора,уборка газонов,уборка отмостки,смена эл/ламп.</t>
  </si>
  <si>
    <t>Итого:</t>
  </si>
  <si>
    <t>РЕМОНТ</t>
  </si>
  <si>
    <t>Замена дверного доводчика.Смена шиферной кровли.</t>
  </si>
  <si>
    <t>Смена шиферной кровли.</t>
  </si>
  <si>
    <t>Закладка штроб кирпичом и оштукатуривание. Вынос эл/счётчиков на л/площадки.</t>
  </si>
  <si>
    <t>Закладка стены кирпичом и оштукатуривание.</t>
  </si>
  <si>
    <t>Закладка штроб и ремон штукатурки.</t>
  </si>
  <si>
    <t>М/окраска метал.дверей.</t>
  </si>
  <si>
    <t>Ревизия эл/щитков,смена эл/ламп и эл/счётчика кв.7.</t>
  </si>
  <si>
    <t>Смена коньковой доски и устройство конька из рубероида.Замена доводчика и эл.маг. замка.</t>
  </si>
  <si>
    <t>Замена дверного доводчика.</t>
  </si>
  <si>
    <t>Сан.тех. уч-к</t>
  </si>
  <si>
    <t>Смена сгона и радиаторной пробки  в кв. 20.</t>
  </si>
  <si>
    <t>Заделка канал.раструба жидким стеклом и цементом.</t>
  </si>
  <si>
    <t>Замена труб канализации кв.34.</t>
  </si>
  <si>
    <t>Смена труб канализации и водопровод.</t>
  </si>
  <si>
    <t>Смена труб водопровода 1-го подъезда.</t>
  </si>
  <si>
    <t>Смена труб отопления кв. 22,25,42,45,19,33,6,10.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</si>
</sst>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8"/>
      <name val="Arial Cyr"/>
      <charset val="204"/>
    </font>
    <font>
      <b/>
      <sz val="10"/>
      <name val="Arial Cyr"/>
      <charset val="204"/>
    </font>
    <font>
      <b/>
      <sz val="8"/>
      <name val="Arial Cyr"/>
      <charset val="204"/>
    </font>
    <font>
      <b/>
      <sz val="12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43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Border="1"/>
    <xf numFmtId="0" fontId="0" fillId="0" borderId="0" xfId="0" applyBorder="1"/>
    <xf numFmtId="0" fontId="2" fillId="0" borderId="0" xfId="0" applyFont="1" applyBorder="1"/>
    <xf numFmtId="0" fontId="2" fillId="0" borderId="0" xfId="0" applyFont="1" applyAlignment="1">
      <alignment horizontal="right"/>
    </xf>
    <xf numFmtId="0" fontId="3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center"/>
    </xf>
    <xf numFmtId="0" fontId="0" fillId="0" borderId="3" xfId="0" applyBorder="1"/>
    <xf numFmtId="0" fontId="4" fillId="3" borderId="4" xfId="0" applyFont="1" applyFill="1" applyBorder="1" applyAlignment="1">
      <alignment horizontal="center"/>
    </xf>
    <xf numFmtId="0" fontId="0" fillId="0" borderId="1" xfId="0" applyBorder="1"/>
    <xf numFmtId="0" fontId="1" fillId="0" borderId="5" xfId="0" applyFont="1" applyBorder="1"/>
    <xf numFmtId="0" fontId="1" fillId="0" borderId="6" xfId="0" applyFont="1" applyBorder="1" applyAlignment="1">
      <alignment vertical="justify"/>
    </xf>
    <xf numFmtId="0" fontId="1" fillId="0" borderId="7" xfId="0" applyFont="1" applyBorder="1" applyAlignment="1">
      <alignment vertical="justify"/>
    </xf>
    <xf numFmtId="0" fontId="1" fillId="0" borderId="0" xfId="0" applyFont="1" applyAlignment="1">
      <alignment horizontal="left" vertical="justify"/>
    </xf>
    <xf numFmtId="0" fontId="1" fillId="0" borderId="8" xfId="0" applyFont="1" applyBorder="1" applyAlignment="1">
      <alignment vertical="justify"/>
    </xf>
    <xf numFmtId="0" fontId="1" fillId="0" borderId="9" xfId="0" applyFont="1" applyBorder="1" applyAlignment="1">
      <alignment vertical="justify"/>
    </xf>
    <xf numFmtId="0" fontId="1" fillId="0" borderId="0" xfId="0" applyFont="1" applyAlignment="1">
      <alignment vertical="justify"/>
    </xf>
    <xf numFmtId="0" fontId="1" fillId="0" borderId="10" xfId="0" applyFont="1" applyBorder="1"/>
    <xf numFmtId="0" fontId="1" fillId="0" borderId="11" xfId="0" applyFont="1" applyBorder="1" applyAlignment="1">
      <alignment vertical="justify"/>
    </xf>
    <xf numFmtId="0" fontId="1" fillId="0" borderId="12" xfId="0" applyFont="1" applyBorder="1" applyAlignment="1">
      <alignment vertical="justify"/>
    </xf>
    <xf numFmtId="0" fontId="0" fillId="0" borderId="2" xfId="0" applyBorder="1"/>
    <xf numFmtId="0" fontId="2" fillId="0" borderId="13" xfId="0" applyFont="1" applyBorder="1"/>
    <xf numFmtId="0" fontId="0" fillId="0" borderId="14" xfId="0" applyBorder="1"/>
    <xf numFmtId="0" fontId="0" fillId="0" borderId="6" xfId="0" applyBorder="1"/>
    <xf numFmtId="0" fontId="4" fillId="3" borderId="9" xfId="0" applyFont="1" applyFill="1" applyBorder="1" applyAlignment="1">
      <alignment horizontal="center"/>
    </xf>
    <xf numFmtId="0" fontId="0" fillId="0" borderId="7" xfId="0" applyBorder="1"/>
    <xf numFmtId="0" fontId="0" fillId="0" borderId="5" xfId="0" applyBorder="1"/>
    <xf numFmtId="0" fontId="0" fillId="0" borderId="10" xfId="0" applyBorder="1"/>
    <xf numFmtId="0" fontId="1" fillId="0" borderId="9" xfId="0" applyFont="1" applyBorder="1"/>
    <xf numFmtId="0" fontId="1" fillId="0" borderId="11" xfId="0" applyFont="1" applyBorder="1"/>
    <xf numFmtId="0" fontId="1" fillId="0" borderId="12" xfId="0" applyFont="1" applyBorder="1"/>
    <xf numFmtId="0" fontId="2" fillId="0" borderId="4" xfId="0" applyFont="1" applyBorder="1"/>
    <xf numFmtId="0" fontId="2" fillId="0" borderId="1" xfId="0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tabSelected="1" topLeftCell="A28" workbookViewId="0">
      <selection activeCell="G1" sqref="G1:G1048576"/>
    </sheetView>
  </sheetViews>
  <sheetFormatPr defaultRowHeight="15" x14ac:dyDescent="0.25"/>
  <cols>
    <col min="1" max="1" width="5.7109375" customWidth="1"/>
    <col min="2" max="2" width="16" customWidth="1"/>
    <col min="3" max="3" width="6.28515625" customWidth="1"/>
    <col min="4" max="4" width="17.42578125" customWidth="1"/>
    <col min="5" max="5" width="73.28515625" customWidth="1"/>
  </cols>
  <sheetData>
    <row r="1" spans="1:7" ht="18.75" customHeight="1" x14ac:dyDescent="0.25">
      <c r="A1" s="1" t="s">
        <v>0</v>
      </c>
      <c r="B1" s="2"/>
      <c r="C1" s="2"/>
      <c r="D1" s="2"/>
      <c r="E1" s="3"/>
      <c r="F1" s="1"/>
    </row>
    <row r="2" spans="1:7" ht="21" customHeight="1" x14ac:dyDescent="0.25">
      <c r="A2" s="1"/>
      <c r="B2" s="2"/>
      <c r="C2" s="2"/>
      <c r="D2" s="2"/>
      <c r="E2" s="3"/>
      <c r="F2" s="1"/>
    </row>
    <row r="3" spans="1:7" x14ac:dyDescent="0.25">
      <c r="A3" s="1"/>
      <c r="B3" s="2"/>
      <c r="C3" s="2"/>
      <c r="D3" s="2"/>
      <c r="E3" s="4" t="s">
        <v>1</v>
      </c>
      <c r="F3" s="1"/>
    </row>
    <row r="4" spans="1:7" ht="18" customHeight="1" x14ac:dyDescent="0.25">
      <c r="A4" s="1"/>
      <c r="B4" s="2"/>
      <c r="C4" s="2"/>
      <c r="D4" s="2"/>
      <c r="E4" s="4" t="s">
        <v>2</v>
      </c>
      <c r="F4" s="1"/>
    </row>
    <row r="5" spans="1:7" ht="14.25" customHeight="1" x14ac:dyDescent="0.25">
      <c r="A5" s="1"/>
      <c r="B5" s="2"/>
      <c r="C5" s="2"/>
      <c r="D5" s="2"/>
      <c r="E5" s="3"/>
      <c r="F5" s="1"/>
    </row>
    <row r="6" spans="1:7" ht="20.25" customHeight="1" thickBot="1" x14ac:dyDescent="0.3">
      <c r="A6" s="1"/>
      <c r="B6" s="2"/>
      <c r="C6" s="2"/>
      <c r="D6" s="2"/>
      <c r="E6" s="3"/>
      <c r="F6" s="1"/>
    </row>
    <row r="7" spans="1:7" ht="16.5" thickBot="1" x14ac:dyDescent="0.3">
      <c r="A7" s="5">
        <v>4</v>
      </c>
      <c r="B7" s="6" t="s">
        <v>3</v>
      </c>
      <c r="C7" s="7">
        <v>41</v>
      </c>
      <c r="D7" s="8"/>
      <c r="E7" s="9" t="s">
        <v>4</v>
      </c>
      <c r="F7" s="10"/>
    </row>
    <row r="8" spans="1:7" ht="21.75" customHeight="1" x14ac:dyDescent="0.25">
      <c r="A8" s="11"/>
      <c r="B8" s="1"/>
      <c r="C8" s="11"/>
      <c r="D8" s="12" t="s">
        <v>5</v>
      </c>
      <c r="E8" s="13" t="s">
        <v>6</v>
      </c>
      <c r="F8" s="13">
        <v>1680</v>
      </c>
      <c r="G8" s="14"/>
    </row>
    <row r="9" spans="1:7" ht="34.15" customHeight="1" x14ac:dyDescent="0.25">
      <c r="A9" s="11"/>
      <c r="B9" s="1"/>
      <c r="C9" s="11"/>
      <c r="D9" s="15" t="s">
        <v>7</v>
      </c>
      <c r="E9" s="13" t="s">
        <v>8</v>
      </c>
      <c r="F9" s="16">
        <v>4282</v>
      </c>
      <c r="G9" s="17"/>
    </row>
    <row r="10" spans="1:7" ht="33.75" x14ac:dyDescent="0.25">
      <c r="A10" s="11"/>
      <c r="B10" s="1"/>
      <c r="C10" s="11"/>
      <c r="D10" s="15" t="s">
        <v>9</v>
      </c>
      <c r="E10" s="13" t="s">
        <v>10</v>
      </c>
      <c r="F10" s="16">
        <f>1446+810</f>
        <v>2256</v>
      </c>
      <c r="G10" s="17"/>
    </row>
    <row r="11" spans="1:7" ht="33.75" x14ac:dyDescent="0.25">
      <c r="A11" s="11"/>
      <c r="B11" s="1"/>
      <c r="C11" s="11"/>
      <c r="D11" s="15" t="s">
        <v>11</v>
      </c>
      <c r="E11" s="13" t="s">
        <v>12</v>
      </c>
      <c r="F11" s="16">
        <f>747+3061+428</f>
        <v>4236</v>
      </c>
      <c r="G11" s="17"/>
    </row>
    <row r="12" spans="1:7" ht="33.75" x14ac:dyDescent="0.25">
      <c r="A12" s="11"/>
      <c r="B12" s="1"/>
      <c r="C12" s="11"/>
      <c r="D12" s="15" t="s">
        <v>13</v>
      </c>
      <c r="E12" s="13" t="s">
        <v>14</v>
      </c>
      <c r="F12" s="16">
        <v>3511</v>
      </c>
      <c r="G12" s="17"/>
    </row>
    <row r="13" spans="1:7" ht="35.25" customHeight="1" x14ac:dyDescent="0.25">
      <c r="A13" s="11"/>
      <c r="B13" s="1"/>
      <c r="C13" s="11"/>
      <c r="D13" s="15" t="s">
        <v>15</v>
      </c>
      <c r="E13" s="13" t="s">
        <v>16</v>
      </c>
      <c r="F13" s="16">
        <f>20+2720</f>
        <v>2740</v>
      </c>
      <c r="G13" s="17"/>
    </row>
    <row r="14" spans="1:7" ht="36.75" customHeight="1" x14ac:dyDescent="0.25">
      <c r="A14" s="11"/>
      <c r="B14" s="1"/>
      <c r="C14" s="11"/>
      <c r="D14" s="15" t="s">
        <v>17</v>
      </c>
      <c r="E14" s="13" t="s">
        <v>18</v>
      </c>
      <c r="F14" s="16">
        <f>2954+1245</f>
        <v>4199</v>
      </c>
      <c r="G14" s="17"/>
    </row>
    <row r="15" spans="1:7" ht="54" customHeight="1" x14ac:dyDescent="0.25">
      <c r="A15" s="11"/>
      <c r="B15" s="1"/>
      <c r="C15" s="11"/>
      <c r="D15" s="15" t="s">
        <v>19</v>
      </c>
      <c r="E15" s="13" t="s">
        <v>20</v>
      </c>
      <c r="F15" s="16">
        <f>479+5419+386+877</f>
        <v>7161</v>
      </c>
      <c r="G15" s="17"/>
    </row>
    <row r="16" spans="1:7" ht="33" customHeight="1" x14ac:dyDescent="0.25">
      <c r="A16" s="11"/>
      <c r="B16" s="1"/>
      <c r="C16" s="11"/>
      <c r="D16" s="15" t="s">
        <v>21</v>
      </c>
      <c r="E16" s="13" t="s">
        <v>22</v>
      </c>
      <c r="F16" s="16">
        <v>3966</v>
      </c>
      <c r="G16" s="17"/>
    </row>
    <row r="17" spans="1:7" ht="33.75" x14ac:dyDescent="0.25">
      <c r="A17" s="11"/>
      <c r="B17" s="1"/>
      <c r="C17" s="11"/>
      <c r="D17" s="15" t="s">
        <v>23</v>
      </c>
      <c r="E17" s="13" t="s">
        <v>24</v>
      </c>
      <c r="F17" s="16">
        <v>1709</v>
      </c>
      <c r="G17" s="17"/>
    </row>
    <row r="18" spans="1:7" ht="33.75" x14ac:dyDescent="0.25">
      <c r="A18" s="11"/>
      <c r="B18" s="1"/>
      <c r="C18" s="11"/>
      <c r="D18" s="15" t="s">
        <v>25</v>
      </c>
      <c r="E18" s="13" t="s">
        <v>26</v>
      </c>
      <c r="F18" s="16">
        <f>1070+2358</f>
        <v>3428</v>
      </c>
      <c r="G18" s="17"/>
    </row>
    <row r="19" spans="1:7" ht="34.5" thickBot="1" x14ac:dyDescent="0.3">
      <c r="A19" s="18"/>
      <c r="B19" s="1"/>
      <c r="C19" s="18"/>
      <c r="D19" s="19" t="s">
        <v>27</v>
      </c>
      <c r="E19" s="13" t="s">
        <v>28</v>
      </c>
      <c r="F19" s="20">
        <f>1879+166</f>
        <v>2045</v>
      </c>
      <c r="G19" s="17"/>
    </row>
    <row r="20" spans="1:7" ht="15.75" thickBot="1" x14ac:dyDescent="0.3">
      <c r="A20" s="10"/>
      <c r="B20" s="21"/>
      <c r="C20" s="10"/>
      <c r="D20" s="8"/>
      <c r="E20" s="22" t="s">
        <v>29</v>
      </c>
      <c r="F20" s="22">
        <f>SUM(F8:F19)</f>
        <v>41213</v>
      </c>
    </row>
    <row r="21" spans="1:7" ht="13.5" customHeight="1" x14ac:dyDescent="0.25">
      <c r="A21" s="23"/>
      <c r="B21" s="2"/>
      <c r="C21" s="23"/>
      <c r="D21" s="24"/>
      <c r="E21" s="25" t="s">
        <v>30</v>
      </c>
      <c r="F21" s="26"/>
    </row>
    <row r="22" spans="1:7" x14ac:dyDescent="0.25">
      <c r="A22" s="27"/>
      <c r="B22" s="2"/>
      <c r="C22" s="27"/>
      <c r="D22" s="15" t="s">
        <v>9</v>
      </c>
      <c r="E22" s="16" t="s">
        <v>31</v>
      </c>
      <c r="F22" s="16">
        <f>1366+726</f>
        <v>2092</v>
      </c>
      <c r="G22" s="14"/>
    </row>
    <row r="23" spans="1:7" ht="16.5" customHeight="1" x14ac:dyDescent="0.25">
      <c r="A23" s="27"/>
      <c r="B23" s="2"/>
      <c r="C23" s="27"/>
      <c r="D23" s="15" t="s">
        <v>11</v>
      </c>
      <c r="E23" s="16" t="s">
        <v>32</v>
      </c>
      <c r="F23" s="16">
        <v>6337</v>
      </c>
    </row>
    <row r="24" spans="1:7" x14ac:dyDescent="0.25">
      <c r="A24" s="27"/>
      <c r="B24" s="2"/>
      <c r="C24" s="27"/>
      <c r="D24" s="15" t="s">
        <v>13</v>
      </c>
      <c r="E24" s="16" t="s">
        <v>33</v>
      </c>
      <c r="F24" s="16">
        <f>559242+167</f>
        <v>559409</v>
      </c>
      <c r="G24" s="17"/>
    </row>
    <row r="25" spans="1:7" x14ac:dyDescent="0.25">
      <c r="A25" s="27"/>
      <c r="B25" s="2"/>
      <c r="C25" s="27"/>
      <c r="D25" s="15" t="s">
        <v>15</v>
      </c>
      <c r="E25" s="16" t="s">
        <v>34</v>
      </c>
      <c r="F25" s="16">
        <v>1500</v>
      </c>
    </row>
    <row r="26" spans="1:7" x14ac:dyDescent="0.25">
      <c r="A26" s="27"/>
      <c r="B26" s="2"/>
      <c r="C26" s="27"/>
      <c r="D26" s="15" t="s">
        <v>17</v>
      </c>
      <c r="E26" s="16" t="s">
        <v>35</v>
      </c>
      <c r="F26" s="16">
        <v>3507</v>
      </c>
      <c r="G26" s="17"/>
    </row>
    <row r="27" spans="1:7" x14ac:dyDescent="0.25">
      <c r="A27" s="27"/>
      <c r="B27" s="2"/>
      <c r="C27" s="27"/>
      <c r="D27" s="15" t="s">
        <v>19</v>
      </c>
      <c r="E27" s="16" t="s">
        <v>36</v>
      </c>
      <c r="F27" s="16">
        <v>514</v>
      </c>
      <c r="G27" s="17"/>
    </row>
    <row r="28" spans="1:7" x14ac:dyDescent="0.25">
      <c r="A28" s="27"/>
      <c r="B28" s="2"/>
      <c r="C28" s="27"/>
      <c r="D28" s="15" t="s">
        <v>21</v>
      </c>
      <c r="E28" s="16" t="s">
        <v>37</v>
      </c>
      <c r="F28" s="16">
        <v>2931</v>
      </c>
      <c r="G28" s="17"/>
    </row>
    <row r="29" spans="1:7" x14ac:dyDescent="0.25">
      <c r="A29" s="27"/>
      <c r="B29" s="2"/>
      <c r="C29" s="27"/>
      <c r="D29" s="15" t="s">
        <v>23</v>
      </c>
      <c r="E29" s="16" t="s">
        <v>38</v>
      </c>
      <c r="F29" s="16">
        <f>3418+2541</f>
        <v>5959</v>
      </c>
      <c r="G29" s="17"/>
    </row>
    <row r="30" spans="1:7" x14ac:dyDescent="0.25">
      <c r="A30" s="27"/>
      <c r="B30" s="2"/>
      <c r="C30" s="27"/>
      <c r="D30" s="15" t="s">
        <v>25</v>
      </c>
      <c r="E30" s="16" t="s">
        <v>39</v>
      </c>
      <c r="F30" s="16">
        <v>1870</v>
      </c>
      <c r="G30" s="17"/>
    </row>
    <row r="31" spans="1:7" ht="15.75" thickBot="1" x14ac:dyDescent="0.3">
      <c r="A31" s="28"/>
      <c r="B31" s="2"/>
      <c r="C31" s="28"/>
      <c r="D31" s="19"/>
      <c r="E31" s="16"/>
      <c r="F31" s="20"/>
    </row>
    <row r="32" spans="1:7" ht="15.75" thickBot="1" x14ac:dyDescent="0.3">
      <c r="A32" s="10"/>
      <c r="B32" s="21"/>
      <c r="C32" s="10"/>
      <c r="D32" s="8"/>
      <c r="E32" s="22" t="s">
        <v>29</v>
      </c>
      <c r="F32" s="22">
        <f>SUM(F22:F31)</f>
        <v>584119</v>
      </c>
    </row>
    <row r="33" spans="1:7" ht="15.75" x14ac:dyDescent="0.25">
      <c r="A33" s="23"/>
      <c r="B33" s="2"/>
      <c r="C33" s="23"/>
      <c r="D33" s="24"/>
      <c r="E33" s="25" t="s">
        <v>40</v>
      </c>
      <c r="F33" s="26"/>
    </row>
    <row r="34" spans="1:7" x14ac:dyDescent="0.25">
      <c r="A34" s="27"/>
      <c r="B34" s="2"/>
      <c r="C34" s="27"/>
      <c r="D34" s="15" t="s">
        <v>9</v>
      </c>
      <c r="E34" s="16" t="s">
        <v>41</v>
      </c>
      <c r="F34" s="16">
        <v>283</v>
      </c>
      <c r="G34" s="17"/>
    </row>
    <row r="35" spans="1:7" x14ac:dyDescent="0.25">
      <c r="A35" s="27"/>
      <c r="B35" s="2"/>
      <c r="C35" s="27"/>
      <c r="D35" s="15" t="s">
        <v>11</v>
      </c>
      <c r="E35" s="16" t="s">
        <v>42</v>
      </c>
      <c r="F35" s="16">
        <v>478</v>
      </c>
      <c r="G35" s="17"/>
    </row>
    <row r="36" spans="1:7" x14ac:dyDescent="0.25">
      <c r="A36" s="27"/>
      <c r="B36" s="2"/>
      <c r="C36" s="27"/>
      <c r="D36" s="15" t="s">
        <v>13</v>
      </c>
      <c r="E36" s="29" t="s">
        <v>43</v>
      </c>
      <c r="F36" s="29">
        <v>3320</v>
      </c>
    </row>
    <row r="37" spans="1:7" x14ac:dyDescent="0.25">
      <c r="A37" s="27"/>
      <c r="B37" s="2"/>
      <c r="C37" s="27"/>
      <c r="D37" s="15" t="s">
        <v>15</v>
      </c>
      <c r="E37" s="16" t="s">
        <v>44</v>
      </c>
      <c r="F37" s="16">
        <v>54197</v>
      </c>
      <c r="G37" s="17"/>
    </row>
    <row r="38" spans="1:7" x14ac:dyDescent="0.25">
      <c r="A38" s="27"/>
      <c r="B38" s="2"/>
      <c r="C38" s="27"/>
      <c r="D38" s="15" t="s">
        <v>17</v>
      </c>
      <c r="E38" s="16" t="s">
        <v>45</v>
      </c>
      <c r="F38" s="16">
        <v>10844</v>
      </c>
      <c r="G38" s="17"/>
    </row>
    <row r="39" spans="1:7" x14ac:dyDescent="0.25">
      <c r="A39" s="27"/>
      <c r="B39" s="2"/>
      <c r="C39" s="27"/>
      <c r="D39" s="15" t="s">
        <v>23</v>
      </c>
      <c r="E39" s="16" t="s">
        <v>46</v>
      </c>
      <c r="F39" s="16">
        <v>15797</v>
      </c>
      <c r="G39" s="17"/>
    </row>
    <row r="40" spans="1:7" ht="15.75" thickBot="1" x14ac:dyDescent="0.3">
      <c r="A40" s="28"/>
      <c r="B40" s="2"/>
      <c r="C40" s="28"/>
      <c r="D40" s="30"/>
      <c r="E40" s="31"/>
      <c r="F40" s="31"/>
    </row>
    <row r="41" spans="1:7" ht="15.75" thickBot="1" x14ac:dyDescent="0.3">
      <c r="A41" s="10"/>
      <c r="B41" s="21"/>
      <c r="C41" s="10"/>
      <c r="D41" s="8"/>
      <c r="E41" s="32" t="s">
        <v>29</v>
      </c>
      <c r="F41" s="33">
        <f>SUM(F34:F40)</f>
        <v>84919</v>
      </c>
    </row>
    <row r="42" spans="1:7" x14ac:dyDescent="0.25">
      <c r="A42" s="1"/>
      <c r="B42" s="2"/>
      <c r="C42" s="2"/>
      <c r="D42" s="2"/>
      <c r="E42" s="3"/>
      <c r="F42" s="1"/>
    </row>
  </sheetData>
  <sheetProtection password="CE22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2016-03-18T12:08:58Z</dcterms:modified>
</cp:coreProperties>
</file>